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75" windowWidth="20115" windowHeight="7995"/>
  </bookViews>
  <sheets>
    <sheet name="Balanço" sheetId="1" r:id="rId1"/>
    <sheet name="Nº de Depuradores" sheetId="2" r:id="rId2"/>
    <sheet name="Folha3" sheetId="3" r:id="rId3"/>
  </sheets>
  <calcPr calcId="145621"/>
</workbook>
</file>

<file path=xl/calcChain.xml><?xml version="1.0" encoding="utf-8"?>
<calcChain xmlns="http://schemas.openxmlformats.org/spreadsheetml/2006/main">
  <c r="C39" i="1" l="1"/>
  <c r="G63" i="1" l="1"/>
  <c r="G31" i="1" l="1"/>
  <c r="G50" i="1"/>
  <c r="G4" i="1"/>
  <c r="C21" i="1" l="1"/>
  <c r="G64" i="1"/>
  <c r="E58" i="1" s="1"/>
  <c r="E57" i="1" l="1"/>
  <c r="G54" i="1" s="1"/>
  <c r="G55" i="1"/>
  <c r="G56" i="1" l="1"/>
  <c r="G48" i="1"/>
  <c r="G49" i="1" s="1"/>
  <c r="C41" i="1"/>
  <c r="E42" i="1" l="1"/>
  <c r="B62" i="1"/>
  <c r="C43" i="1"/>
  <c r="C42" i="1"/>
  <c r="G39" i="1" l="1"/>
  <c r="C24" i="1" s="1"/>
  <c r="E41" i="1"/>
  <c r="E7" i="1"/>
  <c r="E6" i="1" l="1"/>
  <c r="G13" i="1"/>
  <c r="G12" i="1" s="1"/>
  <c r="C19" i="1" s="1"/>
  <c r="C37" i="1"/>
  <c r="G29" i="1" s="1"/>
  <c r="G30" i="1" s="1"/>
  <c r="G38" i="1"/>
  <c r="C20" i="1" l="1"/>
  <c r="E24" i="1"/>
  <c r="C38" i="1"/>
  <c r="B46" i="1" s="1"/>
  <c r="C23" i="1"/>
  <c r="G40" i="1"/>
  <c r="C25" i="1" s="1"/>
  <c r="E23" i="1" l="1"/>
  <c r="G20" i="1" s="1"/>
  <c r="G21" i="1"/>
  <c r="C7" i="1" s="1"/>
  <c r="B28" i="1"/>
  <c r="G22" i="1" l="1"/>
  <c r="C8" i="1" s="1"/>
  <c r="C6" i="1"/>
  <c r="C2" i="1" s="1"/>
  <c r="C3" i="1" s="1"/>
  <c r="B11" i="1" s="1"/>
</calcChain>
</file>

<file path=xl/sharedStrings.xml><?xml version="1.0" encoding="utf-8"?>
<sst xmlns="http://schemas.openxmlformats.org/spreadsheetml/2006/main" count="86" uniqueCount="59">
  <si>
    <t>Vol Rej(%)</t>
  </si>
  <si>
    <t>Fact espess</t>
  </si>
  <si>
    <t>Fase 4</t>
  </si>
  <si>
    <t>MSE4(Kg/min)</t>
  </si>
  <si>
    <t>MSR4 (Kg/min)</t>
  </si>
  <si>
    <t>QR4 (l/min)</t>
  </si>
  <si>
    <t>QE4(l/min)</t>
  </si>
  <si>
    <t>QAD4 (l/min)</t>
  </si>
  <si>
    <t>QAD2 (l/min)</t>
  </si>
  <si>
    <t>QAD3 (l/min)</t>
  </si>
  <si>
    <t>MSA4(Kg/min)</t>
  </si>
  <si>
    <t>QA4(l/min)</t>
  </si>
  <si>
    <t>CA4 (%)</t>
  </si>
  <si>
    <t>MSE3(Kg/min)</t>
  </si>
  <si>
    <t>QE3 (l/min)</t>
  </si>
  <si>
    <t>CE3 (%)</t>
  </si>
  <si>
    <t>CR3 (%)</t>
  </si>
  <si>
    <t>QR3 (l/min)</t>
  </si>
  <si>
    <t>MSA3(Kg/min)</t>
  </si>
  <si>
    <t>QA3 (l/min)</t>
  </si>
  <si>
    <t>CA3 (%)</t>
  </si>
  <si>
    <t>MSR2(Kg/min)</t>
  </si>
  <si>
    <t>QR2 (l/min)</t>
  </si>
  <si>
    <t>CR2 (%)</t>
  </si>
  <si>
    <t>MSE2(Kg/min)</t>
  </si>
  <si>
    <t>QE2 (l/min)</t>
  </si>
  <si>
    <t>CE2 (%)</t>
  </si>
  <si>
    <t>MSA2(Kg/min)</t>
  </si>
  <si>
    <t>QA2 (l/min)</t>
  </si>
  <si>
    <t>CA2 (%)</t>
  </si>
  <si>
    <t>QAD1 (l/min)</t>
  </si>
  <si>
    <t>MSR1(Kg/min)</t>
  </si>
  <si>
    <t>QR1 (l/min)</t>
  </si>
  <si>
    <t>CR1 (%)</t>
  </si>
  <si>
    <t>MSE1(Kg/min)</t>
  </si>
  <si>
    <t>QE1 (l/min)</t>
  </si>
  <si>
    <t>CE1 (%)</t>
  </si>
  <si>
    <t>MSTM(Kg/min)</t>
  </si>
  <si>
    <t>QTM (l/min)</t>
  </si>
  <si>
    <t>CTM (%)</t>
  </si>
  <si>
    <t>MSA1(Kg/min)</t>
  </si>
  <si>
    <t>Q A1(l/min)</t>
  </si>
  <si>
    <t>CA1 (%)</t>
  </si>
  <si>
    <t>Fase 2</t>
  </si>
  <si>
    <t>Fase 1</t>
  </si>
  <si>
    <t>Fase 3</t>
  </si>
  <si>
    <t>1ª Fase</t>
  </si>
  <si>
    <t>2ª Fase</t>
  </si>
  <si>
    <t>3ª Fase</t>
  </si>
  <si>
    <t>4ª Fase</t>
  </si>
  <si>
    <t>Voith KS 60</t>
  </si>
  <si>
    <t>Caudal Nominal</t>
  </si>
  <si>
    <t>Caudal a tratar</t>
  </si>
  <si>
    <t>Voith LT3</t>
  </si>
  <si>
    <t>Voith KS 900</t>
  </si>
  <si>
    <t>Voith HCL5-1</t>
  </si>
  <si>
    <t>MSR3(Kg/min)</t>
  </si>
  <si>
    <t>CR4 (%)</t>
  </si>
  <si>
    <t>CE4(%)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</si>
</sst>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theme="1"/>
      <name val="Trebuchet MS"/>
      <family val="2"/>
    </font>
    <font>
      <sz val="9"/>
      <color theme="1"/>
      <name val="Trebuchet MS"/>
      <family val="2"/>
    </font>
    <font>
      <sz val="10"/>
      <name val="Trebuchet MS"/>
      <family val="2"/>
    </font>
    <font>
      <b/>
      <sz val="10"/>
      <name val="Trebuchet MS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2" fontId="1" fillId="0" borderId="0" xfId="0" applyNumberFormat="1" applyFont="1"/>
    <xf numFmtId="1" fontId="1" fillId="0" borderId="0" xfId="0" applyNumberFormat="1" applyFont="1"/>
    <xf numFmtId="0" fontId="2" fillId="0" borderId="0" xfId="0" applyFont="1"/>
    <xf numFmtId="0" fontId="3" fillId="0" borderId="0" xfId="0" applyFont="1"/>
    <xf numFmtId="0" fontId="4" fillId="0" borderId="0" xfId="0" applyFont="1" applyBorder="1"/>
    <xf numFmtId="0" fontId="4" fillId="0" borderId="0" xfId="0" applyFont="1"/>
    <xf numFmtId="2" fontId="4" fillId="0" borderId="0" xfId="0" applyNumberFormat="1" applyFont="1"/>
    <xf numFmtId="1" fontId="4" fillId="0" borderId="0" xfId="0" applyNumberFormat="1" applyFont="1"/>
    <xf numFmtId="0" fontId="4" fillId="0" borderId="1" xfId="0" applyFont="1" applyBorder="1"/>
    <xf numFmtId="0" fontId="4" fillId="0" borderId="3" xfId="0" applyFont="1" applyBorder="1"/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0" fontId="4" fillId="0" borderId="7" xfId="0" applyFont="1" applyBorder="1"/>
    <xf numFmtId="0" fontId="4" fillId="0" borderId="8" xfId="0" applyFont="1" applyBorder="1"/>
    <xf numFmtId="0" fontId="5" fillId="0" borderId="2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2"/>
  <sheetViews>
    <sheetView tabSelected="1" topLeftCell="A10" workbookViewId="0">
      <selection activeCell="C21" sqref="C21"/>
    </sheetView>
  </sheetViews>
  <sheetFormatPr defaultRowHeight="15" x14ac:dyDescent="0.25"/>
  <cols>
    <col min="1" max="1" width="12.140625" bestFit="1" customWidth="1"/>
    <col min="2" max="2" width="13.7109375" style="1" bestFit="1" customWidth="1"/>
    <col min="3" max="3" width="6.7109375" bestFit="1" customWidth="1"/>
    <col min="4" max="4" width="13.140625" bestFit="1" customWidth="1"/>
    <col min="5" max="5" width="6.7109375" bestFit="1" customWidth="1"/>
    <col min="6" max="6" width="13.85546875" bestFit="1" customWidth="1"/>
    <col min="7" max="7" width="7.42578125" bestFit="1" customWidth="1"/>
    <col min="8" max="8" width="10.85546875" customWidth="1"/>
    <col min="9" max="9" width="9.85546875" bestFit="1" customWidth="1"/>
    <col min="10" max="10" width="6.5703125" bestFit="1" customWidth="1"/>
  </cols>
  <sheetData>
    <row r="1" spans="1:11" ht="15.75" x14ac:dyDescent="0.3">
      <c r="A1" s="7"/>
      <c r="B1" s="7"/>
      <c r="C1" s="7"/>
      <c r="D1" s="7"/>
      <c r="E1" s="7"/>
      <c r="F1" s="7"/>
      <c r="G1" s="7"/>
      <c r="H1" s="7"/>
      <c r="I1" s="7"/>
      <c r="J1" s="1"/>
      <c r="K1" s="1"/>
    </row>
    <row r="2" spans="1:11" ht="15.75" x14ac:dyDescent="0.3">
      <c r="A2" s="7"/>
      <c r="B2" s="7" t="s">
        <v>37</v>
      </c>
      <c r="C2" s="8">
        <f>E6-C6</f>
        <v>506.38906014519273</v>
      </c>
      <c r="D2" s="7"/>
      <c r="E2" s="7"/>
      <c r="F2" s="7"/>
      <c r="G2" s="7"/>
      <c r="H2" s="7"/>
      <c r="I2" s="7"/>
      <c r="J2" s="1"/>
      <c r="K2" s="1"/>
    </row>
    <row r="3" spans="1:11" ht="15.75" x14ac:dyDescent="0.3">
      <c r="A3" s="7"/>
      <c r="B3" s="7" t="s">
        <v>38</v>
      </c>
      <c r="C3" s="9">
        <f>C2/C4*100</f>
        <v>15581.201850621315</v>
      </c>
      <c r="D3" s="7"/>
      <c r="E3" s="7"/>
      <c r="F3" s="7" t="s">
        <v>40</v>
      </c>
      <c r="G3" s="8">
        <v>467</v>
      </c>
      <c r="H3" s="7"/>
      <c r="I3" s="7"/>
      <c r="J3" s="1"/>
      <c r="K3" s="1"/>
    </row>
    <row r="4" spans="1:11" ht="15.75" x14ac:dyDescent="0.3">
      <c r="A4" s="7"/>
      <c r="B4" s="7" t="s">
        <v>39</v>
      </c>
      <c r="C4" s="7">
        <v>3.25</v>
      </c>
      <c r="D4" s="7"/>
      <c r="E4" s="7"/>
      <c r="F4" s="7" t="s">
        <v>41</v>
      </c>
      <c r="G4" s="9">
        <f>G3/G5*100</f>
        <v>37661.290322580644</v>
      </c>
      <c r="H4" s="7"/>
      <c r="I4" s="7"/>
      <c r="J4" s="1"/>
      <c r="K4" s="1"/>
    </row>
    <row r="5" spans="1:11" ht="16.5" thickBot="1" x14ac:dyDescent="0.35">
      <c r="A5" s="7"/>
      <c r="B5" s="7"/>
      <c r="C5" s="7"/>
      <c r="D5" s="7"/>
      <c r="E5" s="7"/>
      <c r="F5" s="7" t="s">
        <v>42</v>
      </c>
      <c r="G5" s="8">
        <v>1.24</v>
      </c>
      <c r="H5" s="7"/>
      <c r="I5" s="7"/>
      <c r="J5" s="1"/>
      <c r="K5" s="1"/>
    </row>
    <row r="6" spans="1:11" ht="15.75" x14ac:dyDescent="0.3">
      <c r="A6" s="7"/>
      <c r="B6" s="7" t="s">
        <v>27</v>
      </c>
      <c r="C6" s="8">
        <f>G20</f>
        <v>121.29911189781798</v>
      </c>
      <c r="D6" s="7" t="s">
        <v>34</v>
      </c>
      <c r="E6" s="8">
        <f>E7*E8/100</f>
        <v>627.6881720430107</v>
      </c>
      <c r="F6" s="10"/>
      <c r="G6" s="17" t="s">
        <v>44</v>
      </c>
      <c r="H6" s="11"/>
      <c r="I6" s="7"/>
      <c r="J6" s="1"/>
      <c r="K6" s="1"/>
    </row>
    <row r="7" spans="1:11" ht="15.75" x14ac:dyDescent="0.3">
      <c r="A7" s="7"/>
      <c r="B7" s="7" t="s">
        <v>28</v>
      </c>
      <c r="C7" s="9">
        <f>G21</f>
        <v>16951.739240378291</v>
      </c>
      <c r="D7" s="7" t="s">
        <v>35</v>
      </c>
      <c r="E7" s="9">
        <f>G4/(1-G7/100)</f>
        <v>41845.878136200714</v>
      </c>
      <c r="F7" s="12" t="s">
        <v>0</v>
      </c>
      <c r="G7" s="6">
        <v>10</v>
      </c>
      <c r="H7" s="13"/>
      <c r="I7" s="7"/>
      <c r="J7" s="1"/>
      <c r="K7" s="1"/>
    </row>
    <row r="8" spans="1:11" ht="15.75" x14ac:dyDescent="0.3">
      <c r="A8" s="7"/>
      <c r="B8" s="7" t="s">
        <v>29</v>
      </c>
      <c r="C8" s="8">
        <f>G22</f>
        <v>0.7155555555555555</v>
      </c>
      <c r="D8" s="7" t="s">
        <v>36</v>
      </c>
      <c r="E8" s="8">
        <v>1.5</v>
      </c>
      <c r="F8" s="12" t="s">
        <v>1</v>
      </c>
      <c r="G8" s="6">
        <v>1.95</v>
      </c>
      <c r="H8" s="13"/>
      <c r="I8" s="7"/>
      <c r="J8" s="1"/>
      <c r="K8" s="1"/>
    </row>
    <row r="9" spans="1:11" ht="15.75" x14ac:dyDescent="0.3">
      <c r="A9" s="7"/>
      <c r="B9" s="7"/>
      <c r="C9" s="7"/>
      <c r="D9" s="7"/>
      <c r="E9" s="7"/>
      <c r="F9" s="12"/>
      <c r="G9" s="6"/>
      <c r="H9" s="13"/>
      <c r="I9" s="7"/>
      <c r="J9" s="1"/>
      <c r="K9" s="1"/>
    </row>
    <row r="10" spans="1:11" ht="15.75" x14ac:dyDescent="0.3">
      <c r="A10" s="7"/>
      <c r="B10" s="7"/>
      <c r="C10" s="7"/>
      <c r="D10" s="7"/>
      <c r="E10" s="7"/>
      <c r="F10" s="12"/>
      <c r="G10" s="6"/>
      <c r="H10" s="13"/>
      <c r="I10" s="7"/>
      <c r="J10" s="1"/>
      <c r="K10" s="1"/>
    </row>
    <row r="11" spans="1:11" ht="16.5" thickBot="1" x14ac:dyDescent="0.35">
      <c r="A11" s="7" t="s">
        <v>30</v>
      </c>
      <c r="B11" s="9">
        <f>E7-C3-C7</f>
        <v>9312.9370452011099</v>
      </c>
      <c r="C11" s="7"/>
      <c r="D11" s="7"/>
      <c r="E11" s="7"/>
      <c r="F11" s="14"/>
      <c r="G11" s="15"/>
      <c r="H11" s="16"/>
      <c r="I11" s="7"/>
      <c r="J11" s="2"/>
      <c r="K11" s="1"/>
    </row>
    <row r="12" spans="1:11" ht="15.75" x14ac:dyDescent="0.3">
      <c r="A12" s="7"/>
      <c r="B12" s="7"/>
      <c r="C12" s="7"/>
      <c r="D12" s="7"/>
      <c r="E12" s="7"/>
      <c r="F12" s="7" t="s">
        <v>31</v>
      </c>
      <c r="G12" s="8">
        <f>G13*G14/100</f>
        <v>122.39919354838703</v>
      </c>
      <c r="H12" s="7"/>
      <c r="I12" s="7"/>
      <c r="J12" s="1"/>
      <c r="K12" s="1"/>
    </row>
    <row r="13" spans="1:11" ht="15.75" x14ac:dyDescent="0.3">
      <c r="A13" s="7"/>
      <c r="B13" s="7"/>
      <c r="C13" s="7"/>
      <c r="D13" s="7"/>
      <c r="E13" s="7"/>
      <c r="F13" s="7" t="s">
        <v>32</v>
      </c>
      <c r="G13" s="9">
        <f>E7-G4</f>
        <v>4184.5878136200699</v>
      </c>
      <c r="H13" s="7"/>
      <c r="I13" s="7"/>
      <c r="J13" s="1"/>
      <c r="K13" s="1"/>
    </row>
    <row r="14" spans="1:11" ht="15.75" x14ac:dyDescent="0.3">
      <c r="A14" s="7"/>
      <c r="B14" s="7"/>
      <c r="C14" s="7"/>
      <c r="D14" s="7"/>
      <c r="E14" s="7"/>
      <c r="F14" s="7" t="s">
        <v>33</v>
      </c>
      <c r="G14" s="7">
        <v>2.9249999999999998</v>
      </c>
      <c r="H14" s="7"/>
      <c r="I14" s="7"/>
      <c r="J14" s="1"/>
      <c r="K14" s="1"/>
    </row>
    <row r="15" spans="1:11" ht="15.75" x14ac:dyDescent="0.3">
      <c r="A15" s="7"/>
      <c r="B15" s="7"/>
      <c r="C15" s="7"/>
      <c r="D15" s="7"/>
      <c r="E15" s="7"/>
      <c r="F15" s="7"/>
      <c r="G15" s="7"/>
      <c r="H15" s="7"/>
      <c r="I15" s="7"/>
      <c r="J15" s="1"/>
      <c r="K15" s="1"/>
    </row>
    <row r="16" spans="1:11" ht="15.75" x14ac:dyDescent="0.3">
      <c r="A16" s="7"/>
      <c r="B16" s="7"/>
      <c r="C16" s="7"/>
      <c r="D16" s="7"/>
      <c r="E16" s="7"/>
      <c r="F16" s="7"/>
      <c r="G16" s="7"/>
      <c r="H16" s="7"/>
      <c r="I16" s="7"/>
      <c r="J16" s="1"/>
      <c r="K16" s="1"/>
    </row>
    <row r="17" spans="1:11" ht="15.75" x14ac:dyDescent="0.3">
      <c r="A17" s="7"/>
      <c r="B17" s="7"/>
      <c r="C17" s="7"/>
      <c r="D17" s="7"/>
      <c r="E17" s="7"/>
      <c r="F17" s="7"/>
      <c r="G17" s="7"/>
      <c r="H17" s="7"/>
      <c r="I17" s="7"/>
      <c r="J17" s="1"/>
      <c r="K17" s="1"/>
    </row>
    <row r="18" spans="1:11" ht="15.75" x14ac:dyDescent="0.3">
      <c r="A18" s="7"/>
      <c r="B18" s="7"/>
      <c r="C18" s="7"/>
      <c r="D18" s="7"/>
      <c r="E18" s="7"/>
      <c r="F18" s="7"/>
      <c r="G18" s="7"/>
      <c r="H18" s="7"/>
      <c r="I18" s="7"/>
      <c r="J18" s="1"/>
      <c r="K18" s="1"/>
    </row>
    <row r="19" spans="1:11" ht="15.75" x14ac:dyDescent="0.3">
      <c r="A19" s="7"/>
      <c r="B19" s="7" t="s">
        <v>31</v>
      </c>
      <c r="C19" s="8">
        <f>G12</f>
        <v>122.39919354838703</v>
      </c>
      <c r="D19" s="7"/>
      <c r="E19" s="7"/>
      <c r="F19" s="7"/>
      <c r="G19" s="7"/>
      <c r="H19" s="7"/>
      <c r="I19" s="7"/>
      <c r="J19" s="1"/>
      <c r="K19" s="1"/>
    </row>
    <row r="20" spans="1:11" ht="15.75" x14ac:dyDescent="0.3">
      <c r="A20" s="7"/>
      <c r="B20" s="7" t="s">
        <v>32</v>
      </c>
      <c r="C20" s="9">
        <f>G13</f>
        <v>4184.5878136200699</v>
      </c>
      <c r="D20" s="7"/>
      <c r="E20" s="7"/>
      <c r="F20" s="7" t="s">
        <v>27</v>
      </c>
      <c r="G20" s="8">
        <f>E23-G29</f>
        <v>121.29911189781798</v>
      </c>
      <c r="H20" s="7"/>
      <c r="I20" s="7"/>
      <c r="J20" s="1"/>
      <c r="K20" s="1"/>
    </row>
    <row r="21" spans="1:11" ht="15.75" x14ac:dyDescent="0.3">
      <c r="A21" s="7"/>
      <c r="B21" s="7" t="s">
        <v>33</v>
      </c>
      <c r="C21" s="7">
        <f>G14</f>
        <v>2.9249999999999998</v>
      </c>
      <c r="D21" s="7"/>
      <c r="E21" s="7"/>
      <c r="F21" s="7" t="s">
        <v>28</v>
      </c>
      <c r="G21" s="9">
        <f>E24-G30</f>
        <v>16951.739240378291</v>
      </c>
      <c r="H21" s="7"/>
      <c r="I21" s="7"/>
      <c r="J21" s="1"/>
      <c r="K21" s="1"/>
    </row>
    <row r="22" spans="1:11" ht="16.5" thickBot="1" x14ac:dyDescent="0.35">
      <c r="A22" s="7"/>
      <c r="B22" s="7"/>
      <c r="C22" s="7"/>
      <c r="D22" s="7"/>
      <c r="E22" s="7"/>
      <c r="F22" s="7" t="s">
        <v>29</v>
      </c>
      <c r="G22" s="8">
        <f>G20/G21*100</f>
        <v>0.7155555555555555</v>
      </c>
      <c r="H22" s="7"/>
      <c r="I22" s="7"/>
      <c r="J22" s="1"/>
      <c r="K22" s="1"/>
    </row>
    <row r="23" spans="1:11" ht="15.75" x14ac:dyDescent="0.3">
      <c r="A23" s="7"/>
      <c r="B23" s="7" t="s">
        <v>18</v>
      </c>
      <c r="C23" s="8">
        <f>G38</f>
        <v>28.057681349989039</v>
      </c>
      <c r="D23" s="7" t="s">
        <v>24</v>
      </c>
      <c r="E23" s="8">
        <f>E24*E25/100</f>
        <v>150.68212658114035</v>
      </c>
      <c r="F23" s="10"/>
      <c r="G23" s="17" t="s">
        <v>43</v>
      </c>
      <c r="H23" s="11"/>
      <c r="I23" s="7"/>
      <c r="J23" s="1"/>
      <c r="K23" s="1"/>
    </row>
    <row r="24" spans="1:11" ht="15.75" x14ac:dyDescent="0.3">
      <c r="A24" s="7"/>
      <c r="B24" s="7" t="s">
        <v>19</v>
      </c>
      <c r="C24" s="9">
        <f>G39</f>
        <v>3921.1045364891506</v>
      </c>
      <c r="D24" s="7" t="s">
        <v>25</v>
      </c>
      <c r="E24" s="9">
        <f>G30/0.1</f>
        <v>18835.265822642545</v>
      </c>
      <c r="F24" s="12" t="s">
        <v>0</v>
      </c>
      <c r="G24" s="6">
        <v>10</v>
      </c>
      <c r="H24" s="13"/>
      <c r="I24" s="7"/>
      <c r="J24" s="1"/>
      <c r="K24" s="1"/>
    </row>
    <row r="25" spans="1:11" ht="15.75" x14ac:dyDescent="0.3">
      <c r="A25" s="7"/>
      <c r="B25" s="7" t="s">
        <v>20</v>
      </c>
      <c r="C25" s="8">
        <f>G40</f>
        <v>0.71555555555555572</v>
      </c>
      <c r="D25" s="7" t="s">
        <v>26</v>
      </c>
      <c r="E25" s="7">
        <v>0.8</v>
      </c>
      <c r="F25" s="12" t="s">
        <v>1</v>
      </c>
      <c r="G25" s="6">
        <v>1.95</v>
      </c>
      <c r="H25" s="13"/>
      <c r="I25" s="7"/>
      <c r="J25" s="1"/>
      <c r="K25" s="1"/>
    </row>
    <row r="26" spans="1:11" ht="15.75" x14ac:dyDescent="0.3">
      <c r="A26" s="7"/>
      <c r="B26" s="7"/>
      <c r="C26" s="7"/>
      <c r="D26" s="7"/>
      <c r="E26" s="7"/>
      <c r="F26" s="12"/>
      <c r="G26" s="6"/>
      <c r="H26" s="13"/>
      <c r="I26" s="7"/>
      <c r="J26" s="1"/>
      <c r="K26" s="1"/>
    </row>
    <row r="27" spans="1:11" ht="15.75" x14ac:dyDescent="0.3">
      <c r="A27" s="7"/>
      <c r="B27" s="7"/>
      <c r="C27" s="7"/>
      <c r="D27" s="7"/>
      <c r="E27" s="7"/>
      <c r="F27" s="12"/>
      <c r="G27" s="6"/>
      <c r="H27" s="13"/>
      <c r="I27" s="7"/>
      <c r="J27" s="1"/>
      <c r="K27" s="1"/>
    </row>
    <row r="28" spans="1:11" ht="16.5" thickBot="1" x14ac:dyDescent="0.35">
      <c r="A28" s="7" t="s">
        <v>8</v>
      </c>
      <c r="B28" s="9">
        <f>E24-C20-C24</f>
        <v>10729.573472533324</v>
      </c>
      <c r="C28" s="7"/>
      <c r="D28" s="7"/>
      <c r="E28" s="7"/>
      <c r="F28" s="14"/>
      <c r="G28" s="15"/>
      <c r="H28" s="16"/>
      <c r="I28" s="7"/>
      <c r="J28" s="1"/>
      <c r="K28" s="1"/>
    </row>
    <row r="29" spans="1:11" ht="15.75" x14ac:dyDescent="0.3">
      <c r="A29" s="7"/>
      <c r="B29" s="7"/>
      <c r="C29" s="7"/>
      <c r="D29" s="7"/>
      <c r="E29" s="7"/>
      <c r="F29" s="7" t="s">
        <v>21</v>
      </c>
      <c r="G29" s="8">
        <f>C37</f>
        <v>29.383014683322372</v>
      </c>
      <c r="H29" s="7"/>
      <c r="I29" s="7"/>
      <c r="J29" s="1"/>
      <c r="K29" s="1"/>
    </row>
    <row r="30" spans="1:11" ht="15.75" x14ac:dyDescent="0.3">
      <c r="A30" s="7"/>
      <c r="B30" s="7"/>
      <c r="C30" s="7"/>
      <c r="D30" s="7"/>
      <c r="E30" s="7"/>
      <c r="F30" s="7" t="s">
        <v>22</v>
      </c>
      <c r="G30" s="9">
        <f>G29/(G31/100)</f>
        <v>1883.5265822642546</v>
      </c>
      <c r="H30" s="7"/>
      <c r="I30" s="7"/>
      <c r="J30" s="1"/>
      <c r="K30" s="1"/>
    </row>
    <row r="31" spans="1:11" ht="15.75" x14ac:dyDescent="0.3">
      <c r="A31" s="7"/>
      <c r="B31" s="7"/>
      <c r="C31" s="7"/>
      <c r="D31" s="7"/>
      <c r="E31" s="7"/>
      <c r="F31" s="7" t="s">
        <v>23</v>
      </c>
      <c r="G31" s="8">
        <f>G65</f>
        <v>1.56</v>
      </c>
      <c r="H31" s="7"/>
      <c r="I31" s="7"/>
      <c r="J31" s="1"/>
      <c r="K31" s="1"/>
    </row>
    <row r="32" spans="1:11" ht="15.75" x14ac:dyDescent="0.3">
      <c r="A32" s="7"/>
      <c r="B32" s="7"/>
      <c r="C32" s="7"/>
      <c r="D32" s="7"/>
      <c r="E32" s="7"/>
      <c r="F32" s="7"/>
      <c r="G32" s="7"/>
      <c r="H32" s="7"/>
      <c r="I32" s="7"/>
      <c r="J32" s="1"/>
      <c r="K32" s="1"/>
    </row>
    <row r="33" spans="1:11" ht="15.75" x14ac:dyDescent="0.3">
      <c r="A33" s="7"/>
      <c r="B33" s="7"/>
      <c r="C33" s="7"/>
      <c r="D33" s="7"/>
      <c r="E33" s="7"/>
      <c r="F33" s="7"/>
      <c r="G33" s="7"/>
      <c r="H33" s="7"/>
      <c r="I33" s="7"/>
      <c r="J33" s="1"/>
      <c r="K33" s="1"/>
    </row>
    <row r="34" spans="1:11" ht="15.75" x14ac:dyDescent="0.3">
      <c r="A34" s="7"/>
      <c r="B34" s="7"/>
      <c r="C34" s="7"/>
      <c r="D34" s="7"/>
      <c r="E34" s="7"/>
      <c r="F34" s="7"/>
      <c r="G34" s="7"/>
      <c r="H34" s="7"/>
      <c r="I34" s="7"/>
      <c r="J34" s="1"/>
      <c r="K34" s="1"/>
    </row>
    <row r="35" spans="1:11" ht="15.75" x14ac:dyDescent="0.3">
      <c r="A35" s="7"/>
      <c r="B35" s="7"/>
      <c r="C35" s="7"/>
      <c r="D35" s="7"/>
      <c r="E35" s="7"/>
      <c r="F35" s="7"/>
      <c r="G35" s="7"/>
      <c r="H35" s="7"/>
      <c r="I35" s="7"/>
      <c r="J35" s="1"/>
      <c r="K35" s="1"/>
    </row>
    <row r="36" spans="1:11" ht="15.75" x14ac:dyDescent="0.3">
      <c r="A36" s="7"/>
      <c r="B36" s="7"/>
      <c r="C36" s="7"/>
      <c r="D36" s="7"/>
      <c r="E36" s="7"/>
      <c r="F36" s="7"/>
      <c r="G36" s="7"/>
      <c r="H36" s="7"/>
      <c r="I36" s="7"/>
      <c r="J36" s="1"/>
      <c r="K36" s="1"/>
    </row>
    <row r="37" spans="1:11" ht="15.75" x14ac:dyDescent="0.3">
      <c r="A37" s="7"/>
      <c r="B37" s="7" t="s">
        <v>21</v>
      </c>
      <c r="C37" s="8">
        <f>E41-C41</f>
        <v>29.383014683322372</v>
      </c>
      <c r="D37" s="7"/>
      <c r="E37" s="7"/>
      <c r="F37" s="7"/>
      <c r="G37" s="7"/>
      <c r="H37" s="7"/>
      <c r="I37" s="7"/>
      <c r="J37" s="1"/>
      <c r="K37" s="1"/>
    </row>
    <row r="38" spans="1:11" ht="15.75" x14ac:dyDescent="0.3">
      <c r="A38" s="7"/>
      <c r="B38" s="7" t="s">
        <v>22</v>
      </c>
      <c r="C38" s="9">
        <f>G30</f>
        <v>1883.5265822642546</v>
      </c>
      <c r="D38" s="7"/>
      <c r="E38" s="7"/>
      <c r="F38" s="7" t="s">
        <v>18</v>
      </c>
      <c r="G38" s="8">
        <f>E41-G48</f>
        <v>28.057681349989039</v>
      </c>
      <c r="H38" s="7"/>
      <c r="I38" s="7"/>
      <c r="J38" s="1"/>
      <c r="K38" s="1"/>
    </row>
    <row r="39" spans="1:11" ht="15.75" x14ac:dyDescent="0.3">
      <c r="A39" s="7"/>
      <c r="B39" s="7" t="s">
        <v>23</v>
      </c>
      <c r="C39" s="8">
        <f>C37/C38*100</f>
        <v>1.56</v>
      </c>
      <c r="D39" s="7"/>
      <c r="E39" s="7"/>
      <c r="F39" s="7" t="s">
        <v>19</v>
      </c>
      <c r="G39" s="9">
        <f>E42-G49</f>
        <v>3921.1045364891506</v>
      </c>
      <c r="H39" s="7"/>
      <c r="I39" s="7"/>
      <c r="J39" s="1"/>
      <c r="K39" s="1"/>
    </row>
    <row r="40" spans="1:11" ht="16.5" thickBot="1" x14ac:dyDescent="0.35">
      <c r="A40" s="7"/>
      <c r="B40" s="7"/>
      <c r="C40" s="7"/>
      <c r="D40" s="7"/>
      <c r="E40" s="7"/>
      <c r="F40" s="7" t="s">
        <v>20</v>
      </c>
      <c r="G40" s="8">
        <f>G38/G39*100</f>
        <v>0.71555555555555572</v>
      </c>
      <c r="H40" s="7"/>
      <c r="I40" s="7"/>
      <c r="J40" s="1"/>
      <c r="K40" s="1"/>
    </row>
    <row r="41" spans="1:11" ht="15.75" x14ac:dyDescent="0.3">
      <c r="A41" s="7"/>
      <c r="B41" s="7" t="s">
        <v>10</v>
      </c>
      <c r="C41" s="8">
        <f>G54</f>
        <v>5.4712478632478625</v>
      </c>
      <c r="D41" s="7" t="s">
        <v>13</v>
      </c>
      <c r="E41" s="8">
        <f>E42*E43/100</f>
        <v>34.854262546570233</v>
      </c>
      <c r="F41" s="10"/>
      <c r="G41" s="17" t="s">
        <v>45</v>
      </c>
      <c r="H41" s="11"/>
      <c r="I41" s="7"/>
      <c r="J41" s="1"/>
      <c r="K41" s="1"/>
    </row>
    <row r="42" spans="1:11" ht="15.75" x14ac:dyDescent="0.3">
      <c r="A42" s="7"/>
      <c r="B42" s="7" t="s">
        <v>11</v>
      </c>
      <c r="C42" s="9">
        <f>G55</f>
        <v>764.61538461538441</v>
      </c>
      <c r="D42" s="7" t="s">
        <v>14</v>
      </c>
      <c r="E42" s="9">
        <f>G49/0.1</f>
        <v>4356.7828183212787</v>
      </c>
      <c r="F42" s="12" t="s">
        <v>0</v>
      </c>
      <c r="G42" s="6">
        <v>10</v>
      </c>
      <c r="H42" s="13"/>
      <c r="I42" s="7"/>
      <c r="J42" s="1"/>
      <c r="K42" s="1"/>
    </row>
    <row r="43" spans="1:11" ht="15.75" x14ac:dyDescent="0.3">
      <c r="A43" s="7"/>
      <c r="B43" s="7" t="s">
        <v>12</v>
      </c>
      <c r="C43" s="8">
        <f>G56</f>
        <v>0.71555555555555561</v>
      </c>
      <c r="D43" s="7" t="s">
        <v>15</v>
      </c>
      <c r="E43" s="8">
        <v>0.8</v>
      </c>
      <c r="F43" s="12" t="s">
        <v>1</v>
      </c>
      <c r="G43" s="6">
        <v>1.95</v>
      </c>
      <c r="H43" s="13"/>
      <c r="I43" s="7"/>
      <c r="J43" s="1"/>
      <c r="K43" s="1"/>
    </row>
    <row r="44" spans="1:11" ht="15.75" x14ac:dyDescent="0.3">
      <c r="A44" s="7"/>
      <c r="B44" s="7"/>
      <c r="C44" s="7"/>
      <c r="D44" s="7"/>
      <c r="E44" s="7"/>
      <c r="F44" s="12"/>
      <c r="G44" s="6"/>
      <c r="H44" s="13"/>
      <c r="I44" s="7"/>
      <c r="J44" s="1"/>
      <c r="K44" s="1"/>
    </row>
    <row r="45" spans="1:11" ht="15.75" x14ac:dyDescent="0.3">
      <c r="A45" s="7"/>
      <c r="B45" s="7"/>
      <c r="C45" s="7"/>
      <c r="D45" s="7"/>
      <c r="E45" s="7"/>
      <c r="F45" s="12"/>
      <c r="G45" s="6"/>
      <c r="H45" s="13"/>
      <c r="I45" s="7"/>
      <c r="J45" s="1"/>
      <c r="K45" s="1"/>
    </row>
    <row r="46" spans="1:11" ht="15.75" x14ac:dyDescent="0.3">
      <c r="A46" s="7" t="s">
        <v>9</v>
      </c>
      <c r="B46" s="9">
        <f>E42-C42-C38</f>
        <v>1708.6408514416398</v>
      </c>
      <c r="C46" s="7"/>
      <c r="D46" s="7"/>
      <c r="E46" s="7"/>
      <c r="F46" s="12"/>
      <c r="G46" s="6"/>
      <c r="H46" s="13"/>
      <c r="I46" s="7"/>
      <c r="J46" s="1"/>
      <c r="K46" s="1"/>
    </row>
    <row r="47" spans="1:11" ht="16.5" thickBot="1" x14ac:dyDescent="0.35">
      <c r="A47" s="7"/>
      <c r="B47" s="7"/>
      <c r="C47" s="7"/>
      <c r="D47" s="7"/>
      <c r="E47" s="7"/>
      <c r="F47" s="14"/>
      <c r="G47" s="15"/>
      <c r="H47" s="16"/>
      <c r="I47" s="7"/>
      <c r="J47" s="3"/>
      <c r="K47" s="1"/>
    </row>
    <row r="48" spans="1:11" ht="15.75" x14ac:dyDescent="0.3">
      <c r="A48" s="7"/>
      <c r="B48" s="7"/>
      <c r="C48" s="7"/>
      <c r="D48" s="7"/>
      <c r="E48" s="7"/>
      <c r="F48" s="7" t="s">
        <v>56</v>
      </c>
      <c r="G48" s="8">
        <f>E57</f>
        <v>6.7965811965811955</v>
      </c>
      <c r="H48" s="7"/>
      <c r="I48" s="7"/>
      <c r="J48" s="1"/>
      <c r="K48" s="1"/>
    </row>
    <row r="49" spans="1:11" ht="15.75" x14ac:dyDescent="0.3">
      <c r="A49" s="7"/>
      <c r="B49" s="7"/>
      <c r="C49" s="7"/>
      <c r="D49" s="7"/>
      <c r="E49" s="7"/>
      <c r="F49" s="7" t="s">
        <v>17</v>
      </c>
      <c r="G49" s="9">
        <f>G48/(G50/100)</f>
        <v>435.67828183212788</v>
      </c>
      <c r="H49" s="7"/>
      <c r="I49" s="7"/>
      <c r="J49" s="1"/>
      <c r="K49" s="1"/>
    </row>
    <row r="50" spans="1:11" ht="15.75" x14ac:dyDescent="0.3">
      <c r="A50" s="7"/>
      <c r="B50" s="7"/>
      <c r="C50" s="7"/>
      <c r="D50" s="7"/>
      <c r="E50" s="7"/>
      <c r="F50" s="7" t="s">
        <v>16</v>
      </c>
      <c r="G50" s="7">
        <f>G65</f>
        <v>1.56</v>
      </c>
      <c r="H50" s="7"/>
      <c r="I50" s="7"/>
      <c r="J50" s="1"/>
      <c r="K50" s="1"/>
    </row>
    <row r="51" spans="1:11" ht="15.75" x14ac:dyDescent="0.3">
      <c r="A51" s="7"/>
      <c r="B51" s="7"/>
      <c r="C51" s="7"/>
      <c r="D51" s="7"/>
      <c r="E51" s="7"/>
      <c r="F51" s="7"/>
      <c r="G51" s="7"/>
      <c r="H51" s="7"/>
      <c r="I51" s="7"/>
      <c r="J51" s="1"/>
      <c r="K51" s="1"/>
    </row>
    <row r="52" spans="1:11" ht="15.75" x14ac:dyDescent="0.3">
      <c r="A52" s="7"/>
      <c r="B52" s="7"/>
      <c r="C52" s="7"/>
      <c r="D52" s="7"/>
      <c r="E52" s="7"/>
      <c r="F52" s="7"/>
      <c r="G52" s="7"/>
      <c r="H52" s="7"/>
      <c r="I52" s="7"/>
      <c r="J52" s="1"/>
      <c r="K52" s="1"/>
    </row>
    <row r="53" spans="1:11" ht="15.75" x14ac:dyDescent="0.3">
      <c r="A53" s="7"/>
      <c r="B53" s="7"/>
      <c r="C53" s="7"/>
      <c r="D53" s="7"/>
      <c r="E53" s="7"/>
      <c r="F53" s="7"/>
      <c r="G53" s="7"/>
      <c r="H53" s="7"/>
      <c r="I53" s="7"/>
      <c r="J53" s="1"/>
      <c r="K53" s="1"/>
    </row>
    <row r="54" spans="1:11" ht="15.75" x14ac:dyDescent="0.3">
      <c r="A54" s="7"/>
      <c r="B54" s="7"/>
      <c r="C54" s="7"/>
      <c r="D54" s="7"/>
      <c r="E54" s="7"/>
      <c r="F54" s="7" t="s">
        <v>10</v>
      </c>
      <c r="G54" s="8">
        <f>E57-G63</f>
        <v>5.4712478632478625</v>
      </c>
      <c r="H54" s="7"/>
      <c r="I54" s="7"/>
      <c r="J54" s="1"/>
      <c r="K54" s="1"/>
    </row>
    <row r="55" spans="1:11" ht="15.75" x14ac:dyDescent="0.3">
      <c r="A55" s="7"/>
      <c r="B55" s="7"/>
      <c r="C55" s="7"/>
      <c r="D55" s="7"/>
      <c r="E55" s="7"/>
      <c r="F55" s="7" t="s">
        <v>11</v>
      </c>
      <c r="G55" s="9">
        <f>E58-G64</f>
        <v>764.61538461538441</v>
      </c>
      <c r="H55" s="7"/>
      <c r="I55" s="7"/>
      <c r="J55" s="1"/>
      <c r="K55" s="1"/>
    </row>
    <row r="56" spans="1:11" ht="16.5" thickBot="1" x14ac:dyDescent="0.35">
      <c r="A56" s="7"/>
      <c r="B56" s="7"/>
      <c r="C56" s="7"/>
      <c r="D56" s="7"/>
      <c r="E56" s="7"/>
      <c r="F56" s="7" t="s">
        <v>12</v>
      </c>
      <c r="G56" s="8">
        <f>G54/G55*100</f>
        <v>0.71555555555555561</v>
      </c>
      <c r="H56" s="7"/>
      <c r="I56" s="7"/>
      <c r="J56" s="1"/>
      <c r="K56" s="1"/>
    </row>
    <row r="57" spans="1:11" ht="15.75" x14ac:dyDescent="0.3">
      <c r="A57" s="7"/>
      <c r="B57" s="7"/>
      <c r="C57" s="7"/>
      <c r="D57" s="7" t="s">
        <v>3</v>
      </c>
      <c r="E57" s="8">
        <f>E58*E59/100</f>
        <v>6.7965811965811955</v>
      </c>
      <c r="F57" s="10"/>
      <c r="G57" s="17" t="s">
        <v>2</v>
      </c>
      <c r="H57" s="11"/>
      <c r="I57" s="7"/>
      <c r="J57" s="1"/>
      <c r="K57" s="1"/>
    </row>
    <row r="58" spans="1:11" ht="15.75" x14ac:dyDescent="0.3">
      <c r="A58" s="7"/>
      <c r="B58" s="7"/>
      <c r="C58" s="7"/>
      <c r="D58" s="7" t="s">
        <v>6</v>
      </c>
      <c r="E58" s="9">
        <f>G64/0.1</f>
        <v>849.57264957264931</v>
      </c>
      <c r="F58" s="12" t="s">
        <v>0</v>
      </c>
      <c r="G58" s="6">
        <v>10</v>
      </c>
      <c r="H58" s="13"/>
      <c r="I58" s="7"/>
      <c r="J58" s="1"/>
      <c r="K58" s="1"/>
    </row>
    <row r="59" spans="1:11" ht="15.75" x14ac:dyDescent="0.3">
      <c r="A59" s="7"/>
      <c r="B59" s="7"/>
      <c r="C59" s="7"/>
      <c r="D59" s="7" t="s">
        <v>58</v>
      </c>
      <c r="E59" s="7">
        <v>0.8</v>
      </c>
      <c r="F59" s="12" t="s">
        <v>1</v>
      </c>
      <c r="G59" s="6">
        <v>1.95</v>
      </c>
      <c r="H59" s="13"/>
      <c r="I59" s="7"/>
      <c r="J59" s="1"/>
      <c r="K59" s="1"/>
    </row>
    <row r="60" spans="1:11" ht="15.75" x14ac:dyDescent="0.3">
      <c r="A60" s="7"/>
      <c r="B60" s="7"/>
      <c r="C60" s="7"/>
      <c r="D60" s="7"/>
      <c r="E60" s="7"/>
      <c r="F60" s="12"/>
      <c r="G60" s="6"/>
      <c r="H60" s="13"/>
      <c r="I60" s="7"/>
      <c r="J60" s="1"/>
      <c r="K60" s="1"/>
    </row>
    <row r="61" spans="1:11" ht="15.75" x14ac:dyDescent="0.3">
      <c r="A61" s="7"/>
      <c r="B61" s="7"/>
      <c r="C61" s="7"/>
      <c r="D61" s="7"/>
      <c r="E61" s="7"/>
      <c r="F61" s="12"/>
      <c r="G61" s="6"/>
      <c r="H61" s="13"/>
      <c r="I61" s="7"/>
      <c r="J61" s="1"/>
      <c r="K61" s="1"/>
    </row>
    <row r="62" spans="1:11" ht="16.5" thickBot="1" x14ac:dyDescent="0.35">
      <c r="A62" s="7" t="s">
        <v>7</v>
      </c>
      <c r="B62" s="9">
        <f>E58-G49</f>
        <v>413.89436774052143</v>
      </c>
      <c r="C62" s="7"/>
      <c r="D62" s="7"/>
      <c r="E62" s="7"/>
      <c r="F62" s="14"/>
      <c r="G62" s="15"/>
      <c r="H62" s="16"/>
      <c r="I62" s="7"/>
      <c r="J62" s="2"/>
      <c r="K62" s="1"/>
    </row>
    <row r="63" spans="1:11" ht="15.75" x14ac:dyDescent="0.3">
      <c r="A63" s="7"/>
      <c r="B63" s="7"/>
      <c r="C63" s="7"/>
      <c r="D63" s="7"/>
      <c r="E63" s="7"/>
      <c r="F63" s="7" t="s">
        <v>4</v>
      </c>
      <c r="G63" s="8">
        <f>28000*0.00284/60</f>
        <v>1.3253333333333333</v>
      </c>
      <c r="H63" s="7"/>
      <c r="I63" s="7"/>
      <c r="J63" s="1"/>
      <c r="K63" s="1"/>
    </row>
    <row r="64" spans="1:11" ht="15.75" x14ac:dyDescent="0.3">
      <c r="A64" s="7"/>
      <c r="B64" s="7"/>
      <c r="C64" s="7"/>
      <c r="D64" s="7"/>
      <c r="E64" s="7"/>
      <c r="F64" s="7" t="s">
        <v>5</v>
      </c>
      <c r="G64" s="9">
        <f>G63/G65*100</f>
        <v>84.95726495726494</v>
      </c>
      <c r="H64" s="7"/>
      <c r="I64" s="7"/>
      <c r="J64" s="1"/>
      <c r="K64" s="1"/>
    </row>
    <row r="65" spans="1:11" ht="15.75" x14ac:dyDescent="0.3">
      <c r="A65" s="7"/>
      <c r="B65" s="7"/>
      <c r="C65" s="7"/>
      <c r="D65" s="7"/>
      <c r="E65" s="7"/>
      <c r="F65" s="7" t="s">
        <v>57</v>
      </c>
      <c r="G65" s="7">
        <v>1.56</v>
      </c>
      <c r="H65" s="7"/>
      <c r="I65" s="7"/>
      <c r="J65" s="1"/>
      <c r="K65" s="1"/>
    </row>
    <row r="66" spans="1:11" ht="15.75" x14ac:dyDescent="0.3">
      <c r="A66" s="7"/>
      <c r="B66" s="7"/>
      <c r="C66" s="7"/>
      <c r="D66" s="7"/>
      <c r="E66" s="7"/>
      <c r="F66" s="7"/>
      <c r="G66" s="7"/>
      <c r="H66" s="7"/>
      <c r="I66" s="7"/>
      <c r="J66" s="1"/>
      <c r="K66" s="1"/>
    </row>
    <row r="67" spans="1:11" ht="17.25" x14ac:dyDescent="0.35">
      <c r="A67" s="4"/>
      <c r="B67" s="5"/>
      <c r="C67" s="4"/>
      <c r="D67" s="5"/>
      <c r="E67" s="5"/>
      <c r="F67" s="5"/>
      <c r="G67" s="4"/>
      <c r="H67" s="4"/>
      <c r="I67" s="5"/>
      <c r="J67" s="1"/>
      <c r="K67" s="1"/>
    </row>
    <row r="68" spans="1:11" x14ac:dyDescent="0.25">
      <c r="D68" s="1"/>
      <c r="E68" s="1"/>
      <c r="F68" s="1"/>
      <c r="I68" s="1"/>
      <c r="J68" s="1"/>
      <c r="K68" s="1"/>
    </row>
    <row r="69" spans="1:11" x14ac:dyDescent="0.25">
      <c r="D69" s="1"/>
      <c r="E69" s="1"/>
      <c r="F69" s="1"/>
      <c r="G69" s="1"/>
      <c r="H69" s="1"/>
      <c r="I69" s="1"/>
      <c r="J69" s="1"/>
      <c r="K69" s="1"/>
    </row>
    <row r="70" spans="1:11" x14ac:dyDescent="0.25">
      <c r="D70" s="1"/>
      <c r="E70" s="1"/>
      <c r="F70" s="1"/>
      <c r="G70" s="1"/>
      <c r="H70" s="1"/>
      <c r="I70" s="1"/>
      <c r="J70" s="1"/>
      <c r="K70" s="1"/>
    </row>
    <row r="71" spans="1:11" x14ac:dyDescent="0.25">
      <c r="D71" s="1"/>
      <c r="E71" s="1"/>
      <c r="F71" s="1"/>
      <c r="G71" s="1"/>
      <c r="H71" s="1"/>
      <c r="I71" s="1"/>
      <c r="J71" s="1"/>
      <c r="K71" s="1"/>
    </row>
    <row r="72" spans="1:11" x14ac:dyDescent="0.25">
      <c r="D72" s="1"/>
      <c r="E72" s="1"/>
      <c r="F72" s="1"/>
      <c r="G72" s="1"/>
      <c r="H72" s="1"/>
      <c r="I72" s="1"/>
      <c r="J72" s="1"/>
      <c r="K72" s="1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8"/>
  <sheetViews>
    <sheetView workbookViewId="0">
      <selection activeCell="A16" sqref="A16"/>
    </sheetView>
  </sheetViews>
  <sheetFormatPr defaultRowHeight="15" x14ac:dyDescent="0.25"/>
  <cols>
    <col min="1" max="1" width="15.140625" bestFit="1" customWidth="1"/>
  </cols>
  <sheetData>
    <row r="2" spans="1:5" x14ac:dyDescent="0.25">
      <c r="B2" t="s">
        <v>46</v>
      </c>
      <c r="C2" t="s">
        <v>47</v>
      </c>
      <c r="D2" t="s">
        <v>48</v>
      </c>
      <c r="E2" t="s">
        <v>49</v>
      </c>
    </row>
    <row r="4" spans="1:5" x14ac:dyDescent="0.25">
      <c r="A4" t="s">
        <v>55</v>
      </c>
      <c r="B4">
        <v>98</v>
      </c>
    </row>
    <row r="5" spans="1:5" x14ac:dyDescent="0.25">
      <c r="A5" t="s">
        <v>51</v>
      </c>
      <c r="B5">
        <v>435</v>
      </c>
    </row>
    <row r="6" spans="1:5" x14ac:dyDescent="0.25">
      <c r="A6" t="s">
        <v>52</v>
      </c>
      <c r="B6">
        <v>41846</v>
      </c>
    </row>
    <row r="8" spans="1:5" x14ac:dyDescent="0.25">
      <c r="A8" t="s">
        <v>54</v>
      </c>
      <c r="C8">
        <v>22</v>
      </c>
    </row>
    <row r="9" spans="1:5" x14ac:dyDescent="0.25">
      <c r="A9" t="s">
        <v>51</v>
      </c>
      <c r="C9">
        <v>900</v>
      </c>
    </row>
    <row r="10" spans="1:5" x14ac:dyDescent="0.25">
      <c r="A10" t="s">
        <v>52</v>
      </c>
      <c r="C10">
        <v>18835</v>
      </c>
    </row>
    <row r="12" spans="1:5" x14ac:dyDescent="0.25">
      <c r="A12" t="s">
        <v>50</v>
      </c>
      <c r="D12">
        <v>40</v>
      </c>
    </row>
    <row r="13" spans="1:5" x14ac:dyDescent="0.25">
      <c r="A13" t="s">
        <v>51</v>
      </c>
      <c r="D13">
        <v>110</v>
      </c>
    </row>
    <row r="14" spans="1:5" x14ac:dyDescent="0.25">
      <c r="A14" t="s">
        <v>52</v>
      </c>
      <c r="D14">
        <v>4357</v>
      </c>
    </row>
    <row r="16" spans="1:5" x14ac:dyDescent="0.25">
      <c r="A16" t="s">
        <v>53</v>
      </c>
      <c r="E16">
        <v>6</v>
      </c>
    </row>
    <row r="17" spans="1:5" x14ac:dyDescent="0.25">
      <c r="A17" t="s">
        <v>51</v>
      </c>
      <c r="E17">
        <v>160</v>
      </c>
    </row>
    <row r="18" spans="1:5" x14ac:dyDescent="0.25">
      <c r="A18" t="s">
        <v>52</v>
      </c>
      <c r="E18">
        <v>850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3</vt:i4>
      </vt:variant>
    </vt:vector>
  </HeadingPairs>
  <TitlesOfParts>
    <vt:vector size="3" baseType="lpstr">
      <vt:lpstr>Balanço</vt:lpstr>
      <vt:lpstr>Nº de Depuradores</vt:lpstr>
      <vt:lpstr>Folha3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LAbrantes</dc:creator>
  <cp:lastModifiedBy>LAbrantes</cp:lastModifiedBy>
  <dcterms:created xsi:type="dcterms:W3CDTF">2011-10-08T01:50:18Z</dcterms:created>
  <dcterms:modified xsi:type="dcterms:W3CDTF">2011-10-09T18:30:31Z</dcterms:modified>
</cp:coreProperties>
</file>